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MaVMA" sheetId="1" r:id="rId1"/>
    <sheet name="Feuil11" sheetId="2" state="hidden" r:id="rId2"/>
  </sheets>
  <definedNames>
    <definedName name="distance">#REF!,#REF!</definedName>
    <definedName name="ListePourc">'Feuil11'!$G$3:$G$32</definedName>
    <definedName name="listesec">'Feuil11'!$B$3:$B$122</definedName>
    <definedName name="ref">'Feuil11'!$A$1</definedName>
    <definedName name="sec">'Feuil11'!$A$3</definedName>
    <definedName name="semaines">#REF!,#REF!</definedName>
    <definedName name="VMA">'MaVMA'!$G$2</definedName>
    <definedName name="_xlnm.Print_Area" localSheetId="0">'MaVMA'!$A$1:$U$22</definedName>
  </definedNames>
  <calcPr fullCalcOnLoad="1"/>
</workbook>
</file>

<file path=xl/sharedStrings.xml><?xml version="1.0" encoding="utf-8"?>
<sst xmlns="http://schemas.openxmlformats.org/spreadsheetml/2006/main" count="36" uniqueCount="34">
  <si>
    <t>VMA</t>
  </si>
  <si>
    <t>Mes allures, mes rythmes de travail</t>
  </si>
  <si>
    <t>Pourcentage de VMA</t>
  </si>
  <si>
    <t>Vitesse en km/h</t>
  </si>
  <si>
    <t>Allure en mn et s par km</t>
  </si>
  <si>
    <t xml:space="preserve">Calcul à partir d'une contrainte de temps </t>
  </si>
  <si>
    <t xml:space="preserve">Je dois effectuer des séries de </t>
  </si>
  <si>
    <t>seconde(s), à un pourcentage de VMA de</t>
  </si>
  <si>
    <t>ListePourc</t>
  </si>
  <si>
    <t xml:space="preserve">% soit une distance de </t>
  </si>
  <si>
    <t>c1</t>
  </si>
  <si>
    <t xml:space="preserve"> m</t>
  </si>
  <si>
    <t>Calcul à partir d'une contrainte de distance</t>
  </si>
  <si>
    <t>mètres, à un pourcentage de VMA de</t>
  </si>
  <si>
    <t xml:space="preserve">% soit une durée de </t>
  </si>
  <si>
    <t>mm:s</t>
  </si>
  <si>
    <t>c2</t>
  </si>
  <si>
    <t>Ma VMA :</t>
  </si>
  <si>
    <t>D Mujica</t>
  </si>
  <si>
    <t xml:space="preserve"> &lt;== j'écris ma VMA dans cette case</t>
  </si>
  <si>
    <t>(je modifie les cases vertes en fonction de mes séances)</t>
  </si>
  <si>
    <t xml:space="preserve">Calcul à partir de mes performances </t>
  </si>
  <si>
    <t xml:space="preserve">J'ai effectué une distance de </t>
  </si>
  <si>
    <t xml:space="preserve">mètres, pendant une durée de </t>
  </si>
  <si>
    <t xml:space="preserve"> secondes,  j'ai couru à une vitesse de </t>
  </si>
  <si>
    <t>c3</t>
  </si>
  <si>
    <t>t</t>
  </si>
  <si>
    <t>d</t>
  </si>
  <si>
    <t>km/h</t>
  </si>
  <si>
    <t xml:space="preserve">soit à </t>
  </si>
  <si>
    <t xml:space="preserve"> % de ma VMA</t>
  </si>
  <si>
    <t xml:space="preserve">soit une allure de </t>
  </si>
  <si>
    <t xml:space="preserve">  mn:s /km</t>
  </si>
  <si>
    <t>Pour toute remarque ou proposition d'amélioration, s'adresser à Didier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</si>
</sst>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  <numFmt numFmtId="165" formatCode="h:mm:ss;@"/>
    <numFmt numFmtId="166" formatCode="0.0"/>
    <numFmt numFmtId="167" formatCode="0#&quot; &quot;##&quot; &quot;##&quot; &quot;##&quot; &quot;##"/>
    <numFmt numFmtId="16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F0"/>
      <name val="Calibri"/>
      <family val="2"/>
    </font>
    <font>
      <b/>
      <sz val="11"/>
      <color rgb="FF00B0F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Font="1" applyAlignment="1">
      <alignment/>
    </xf>
    <xf numFmtId="9" fontId="42" fillId="0" borderId="10" xfId="0" applyNumberFormat="1" applyFont="1" applyBorder="1" applyAlignment="1">
      <alignment horizontal="center" vertical="center"/>
    </xf>
    <xf numFmtId="9" fontId="43" fillId="0" borderId="0" xfId="0" applyNumberFormat="1" applyFont="1" applyBorder="1" applyAlignment="1">
      <alignment vertical="center"/>
    </xf>
    <xf numFmtId="1" fontId="44" fillId="33" borderId="0" xfId="0" applyNumberFormat="1" applyFont="1" applyFill="1" applyBorder="1" applyAlignment="1">
      <alignment vertical="center"/>
    </xf>
    <xf numFmtId="45" fontId="44" fillId="33" borderId="0" xfId="0" applyNumberFormat="1" applyFont="1" applyFill="1" applyBorder="1" applyAlignment="1">
      <alignment vertical="center"/>
    </xf>
    <xf numFmtId="2" fontId="44" fillId="0" borderId="10" xfId="0" applyNumberFormat="1" applyFont="1" applyBorder="1" applyAlignment="1">
      <alignment horizontal="center" vertical="center"/>
    </xf>
    <xf numFmtId="45" fontId="4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1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30" borderId="0" xfId="0" applyFont="1" applyFill="1" applyBorder="1" applyAlignment="1">
      <alignment vertical="center"/>
    </xf>
    <xf numFmtId="0" fontId="0" fillId="30" borderId="0" xfId="0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2" fillId="1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5" fontId="26" fillId="34" borderId="0" xfId="0" applyNumberFormat="1" applyFont="1" applyFill="1" applyAlignment="1">
      <alignment/>
    </xf>
    <xf numFmtId="9" fontId="4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2" fontId="44" fillId="33" borderId="0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1" fontId="26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2" fontId="26" fillId="34" borderId="0" xfId="0" applyNumberFormat="1" applyFont="1" applyFill="1" applyAlignment="1">
      <alignment/>
    </xf>
    <xf numFmtId="1" fontId="26" fillId="34" borderId="0" xfId="0" applyNumberFormat="1" applyFont="1" applyFill="1" applyAlignment="1">
      <alignment/>
    </xf>
    <xf numFmtId="0" fontId="43" fillId="0" borderId="0" xfId="0" applyFont="1" applyAlignment="1">
      <alignment horizontal="right" vertical="center"/>
    </xf>
    <xf numFmtId="45" fontId="45" fillId="0" borderId="0" xfId="0" applyNumberFormat="1" applyFont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7" fillId="3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9" fontId="4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45" fontId="45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10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1"/>
  <sheetViews>
    <sheetView showGridLines="0" showRowColHeaders="0" tabSelected="1" zoomScalePageLayoutView="0" workbookViewId="0" topLeftCell="A1">
      <selection activeCell="B27" sqref="B27"/>
    </sheetView>
  </sheetViews>
  <sheetFormatPr defaultColWidth="6.8515625" defaultRowHeight="18" customHeight="1"/>
  <cols>
    <col min="1" max="1" width="24.8515625" style="7" customWidth="1"/>
    <col min="2" max="6" width="6.8515625" style="7" customWidth="1"/>
    <col min="7" max="18" width="9.140625" style="7" customWidth="1"/>
    <col min="19" max="19" width="9.00390625" style="7" customWidth="1"/>
    <col min="20" max="16384" width="6.8515625" style="7" customWidth="1"/>
  </cols>
  <sheetData>
    <row r="2" spans="4:8" ht="18" customHeight="1">
      <c r="D2" s="42" t="s">
        <v>17</v>
      </c>
      <c r="E2" s="42"/>
      <c r="F2" s="42"/>
      <c r="G2" s="8">
        <v>15</v>
      </c>
      <c r="H2" s="18" t="s">
        <v>19</v>
      </c>
    </row>
    <row r="4" spans="3:7" ht="18" customHeight="1">
      <c r="C4" s="9"/>
      <c r="D4" s="9"/>
      <c r="E4" s="9"/>
      <c r="F4" s="9"/>
      <c r="G4" s="9"/>
    </row>
    <row r="6" spans="2:8" ht="23.25" customHeight="1">
      <c r="B6" s="10" t="s">
        <v>1</v>
      </c>
      <c r="C6" s="11"/>
      <c r="D6" s="11"/>
      <c r="E6" s="11"/>
      <c r="F6" s="11"/>
      <c r="G6" s="11"/>
      <c r="H6" s="11"/>
    </row>
    <row r="7" ht="18" customHeight="1">
      <c r="K7" s="12" t="s">
        <v>0</v>
      </c>
    </row>
    <row r="8" spans="7:19" ht="18" customHeight="1" hidden="1">
      <c r="G8" s="7">
        <v>120</v>
      </c>
      <c r="H8" s="7">
        <f>G8-5</f>
        <v>115</v>
      </c>
      <c r="I8" s="7">
        <f aca="true" t="shared" si="0" ref="I8:R8">H8-5</f>
        <v>110</v>
      </c>
      <c r="J8" s="7">
        <f t="shared" si="0"/>
        <v>105</v>
      </c>
      <c r="K8" s="7">
        <f t="shared" si="0"/>
        <v>100</v>
      </c>
      <c r="L8" s="7">
        <f t="shared" si="0"/>
        <v>95</v>
      </c>
      <c r="M8" s="7">
        <f t="shared" si="0"/>
        <v>90</v>
      </c>
      <c r="N8" s="7">
        <f t="shared" si="0"/>
        <v>85</v>
      </c>
      <c r="O8" s="7">
        <f t="shared" si="0"/>
        <v>80</v>
      </c>
      <c r="P8" s="7">
        <f t="shared" si="0"/>
        <v>75</v>
      </c>
      <c r="Q8" s="7">
        <f t="shared" si="0"/>
        <v>70</v>
      </c>
      <c r="R8" s="7">
        <f t="shared" si="0"/>
        <v>65</v>
      </c>
      <c r="S8" s="7">
        <f>R8-5</f>
        <v>60</v>
      </c>
    </row>
    <row r="9" spans="2:19" ht="18" customHeight="1">
      <c r="B9" s="43" t="s">
        <v>2</v>
      </c>
      <c r="C9" s="43"/>
      <c r="D9" s="43"/>
      <c r="E9" s="43"/>
      <c r="F9" s="43"/>
      <c r="G9" s="1" t="str">
        <f>CONCATENATE(G8&amp;" %")</f>
        <v>120 %</v>
      </c>
      <c r="H9" s="1" t="str">
        <f aca="true" t="shared" si="1" ref="H9:S9">CONCATENATE(H8&amp;" %")</f>
        <v>115 %</v>
      </c>
      <c r="I9" s="1" t="str">
        <f t="shared" si="1"/>
        <v>110 %</v>
      </c>
      <c r="J9" s="1" t="str">
        <f t="shared" si="1"/>
        <v>105 %</v>
      </c>
      <c r="K9" s="1" t="str">
        <f t="shared" si="1"/>
        <v>100 %</v>
      </c>
      <c r="L9" s="1" t="str">
        <f t="shared" si="1"/>
        <v>95 %</v>
      </c>
      <c r="M9" s="1" t="str">
        <f t="shared" si="1"/>
        <v>90 %</v>
      </c>
      <c r="N9" s="1" t="str">
        <f t="shared" si="1"/>
        <v>85 %</v>
      </c>
      <c r="O9" s="1" t="str">
        <f t="shared" si="1"/>
        <v>80 %</v>
      </c>
      <c r="P9" s="1" t="str">
        <f t="shared" si="1"/>
        <v>75 %</v>
      </c>
      <c r="Q9" s="1" t="str">
        <f t="shared" si="1"/>
        <v>70 %</v>
      </c>
      <c r="R9" s="1" t="str">
        <f t="shared" si="1"/>
        <v>65 %</v>
      </c>
      <c r="S9" s="1" t="str">
        <f t="shared" si="1"/>
        <v>60 %</v>
      </c>
    </row>
    <row r="10" spans="2:19" ht="18" customHeight="1">
      <c r="B10" s="44" t="s">
        <v>3</v>
      </c>
      <c r="C10" s="44"/>
      <c r="D10" s="44"/>
      <c r="E10" s="44"/>
      <c r="F10" s="44"/>
      <c r="G10" s="5">
        <f aca="true" t="shared" si="2" ref="G10:S10">VMA*G8/100</f>
        <v>18</v>
      </c>
      <c r="H10" s="5">
        <f t="shared" si="2"/>
        <v>17.25</v>
      </c>
      <c r="I10" s="5">
        <f t="shared" si="2"/>
        <v>16.5</v>
      </c>
      <c r="J10" s="5">
        <f t="shared" si="2"/>
        <v>15.75</v>
      </c>
      <c r="K10" s="5">
        <f t="shared" si="2"/>
        <v>15</v>
      </c>
      <c r="L10" s="5">
        <f t="shared" si="2"/>
        <v>14.25</v>
      </c>
      <c r="M10" s="5">
        <f t="shared" si="2"/>
        <v>13.5</v>
      </c>
      <c r="N10" s="5">
        <f t="shared" si="2"/>
        <v>12.75</v>
      </c>
      <c r="O10" s="5">
        <f t="shared" si="2"/>
        <v>12</v>
      </c>
      <c r="P10" s="5">
        <f t="shared" si="2"/>
        <v>11.25</v>
      </c>
      <c r="Q10" s="5">
        <f t="shared" si="2"/>
        <v>10.5</v>
      </c>
      <c r="R10" s="5">
        <f t="shared" si="2"/>
        <v>9.75</v>
      </c>
      <c r="S10" s="5">
        <f t="shared" si="2"/>
        <v>9</v>
      </c>
    </row>
    <row r="11" spans="2:19" ht="18" customHeight="1">
      <c r="B11" s="45" t="s">
        <v>4</v>
      </c>
      <c r="C11" s="45"/>
      <c r="D11" s="45"/>
      <c r="E11" s="45"/>
      <c r="F11" s="45"/>
      <c r="G11" s="6">
        <f aca="true" t="shared" si="3" ref="G11:S11">ref/G10</f>
        <v>0.0023148148148148147</v>
      </c>
      <c r="H11" s="6">
        <f t="shared" si="3"/>
        <v>0.0024154589371980675</v>
      </c>
      <c r="I11" s="6">
        <f t="shared" si="3"/>
        <v>0.002525252525252525</v>
      </c>
      <c r="J11" s="6">
        <f t="shared" si="3"/>
        <v>0.0026455026455026454</v>
      </c>
      <c r="K11" s="6">
        <f t="shared" si="3"/>
        <v>0.0027777777777777775</v>
      </c>
      <c r="L11" s="6">
        <f t="shared" si="3"/>
        <v>0.0029239766081871343</v>
      </c>
      <c r="M11" s="6">
        <f t="shared" si="3"/>
        <v>0.0030864197530864196</v>
      </c>
      <c r="N11" s="6">
        <f t="shared" si="3"/>
        <v>0.00326797385620915</v>
      </c>
      <c r="O11" s="6">
        <f t="shared" si="3"/>
        <v>0.003472222222222222</v>
      </c>
      <c r="P11" s="6">
        <f t="shared" si="3"/>
        <v>0.0037037037037037034</v>
      </c>
      <c r="Q11" s="6">
        <f t="shared" si="3"/>
        <v>0.003968253968253968</v>
      </c>
      <c r="R11" s="6">
        <f t="shared" si="3"/>
        <v>0.004273504273504273</v>
      </c>
      <c r="S11" s="6">
        <f t="shared" si="3"/>
        <v>0.004629629629629629</v>
      </c>
    </row>
    <row r="14" spans="2:9" ht="27.75" customHeight="1">
      <c r="B14" s="10" t="s">
        <v>5</v>
      </c>
      <c r="C14" s="10"/>
      <c r="D14" s="10"/>
      <c r="E14" s="10"/>
      <c r="F14" s="10"/>
      <c r="G14" s="10"/>
      <c r="H14" s="11"/>
      <c r="I14" s="17" t="s">
        <v>20</v>
      </c>
    </row>
    <row r="15" ht="5.25" customHeight="1">
      <c r="I15" s="19"/>
    </row>
    <row r="16" spans="2:20" ht="18" customHeight="1">
      <c r="B16" s="36" t="s">
        <v>6</v>
      </c>
      <c r="C16" s="36"/>
      <c r="D16" s="36"/>
      <c r="E16" s="36"/>
      <c r="F16" s="40"/>
      <c r="G16" s="41"/>
      <c r="H16" s="8">
        <v>20</v>
      </c>
      <c r="I16" s="13" t="s">
        <v>7</v>
      </c>
      <c r="N16" s="14">
        <v>110</v>
      </c>
      <c r="O16" s="2" t="s">
        <v>9</v>
      </c>
      <c r="P16" s="2"/>
      <c r="Q16" s="2"/>
      <c r="R16" s="3">
        <f>Feuil11!N12</f>
        <v>91.6666666666667</v>
      </c>
      <c r="S16" s="2" t="s">
        <v>11</v>
      </c>
      <c r="T16" s="15"/>
    </row>
    <row r="17" ht="31.5" customHeight="1"/>
    <row r="18" spans="2:8" ht="20.25" customHeight="1">
      <c r="B18" s="10" t="s">
        <v>12</v>
      </c>
      <c r="C18" s="11"/>
      <c r="D18" s="11"/>
      <c r="E18" s="11"/>
      <c r="F18" s="11"/>
      <c r="G18" s="11"/>
      <c r="H18" s="11"/>
    </row>
    <row r="19" ht="4.5" customHeight="1"/>
    <row r="20" spans="2:21" ht="18" customHeight="1">
      <c r="B20" s="36" t="s">
        <v>6</v>
      </c>
      <c r="C20" s="36"/>
      <c r="D20" s="36"/>
      <c r="E20" s="36"/>
      <c r="F20" s="40"/>
      <c r="G20" s="41"/>
      <c r="H20" s="8">
        <v>1000</v>
      </c>
      <c r="I20" s="13" t="s">
        <v>13</v>
      </c>
      <c r="N20" s="14">
        <v>92</v>
      </c>
      <c r="O20" s="2" t="s">
        <v>14</v>
      </c>
      <c r="R20" s="4">
        <f>Feuil11!M14</f>
        <v>0.003019323671497584</v>
      </c>
      <c r="S20" s="2" t="s">
        <v>15</v>
      </c>
      <c r="U20" s="32"/>
    </row>
    <row r="21" ht="32.25" customHeight="1"/>
    <row r="22" spans="2:8" ht="18" customHeight="1">
      <c r="B22" s="34" t="s">
        <v>21</v>
      </c>
      <c r="C22" s="35"/>
      <c r="D22" s="35"/>
      <c r="E22" s="35"/>
      <c r="F22" s="35"/>
      <c r="G22" s="35"/>
      <c r="H22" s="35"/>
    </row>
    <row r="23" spans="4:19" ht="18" customHeight="1">
      <c r="D23" s="36" t="s">
        <v>22</v>
      </c>
      <c r="E23" s="37"/>
      <c r="F23" s="37"/>
      <c r="G23" s="37"/>
      <c r="H23" s="8">
        <v>200</v>
      </c>
      <c r="I23" s="13" t="s">
        <v>23</v>
      </c>
      <c r="M23" s="8">
        <v>51</v>
      </c>
      <c r="N23" s="38" t="s">
        <v>24</v>
      </c>
      <c r="O23" s="39"/>
      <c r="P23" s="39"/>
      <c r="Q23" s="39"/>
      <c r="R23" s="24">
        <f>Feuil11!L19</f>
        <v>14.117647058823529</v>
      </c>
      <c r="S23" s="26" t="s">
        <v>28</v>
      </c>
    </row>
    <row r="24" spans="4:19" ht="18" customHeight="1">
      <c r="D24" s="21"/>
      <c r="E24" s="22"/>
      <c r="F24" s="22"/>
      <c r="G24" s="22"/>
      <c r="H24" s="33"/>
      <c r="I24" s="13"/>
      <c r="M24" s="33"/>
      <c r="N24" s="26"/>
      <c r="O24" s="25"/>
      <c r="P24" s="25"/>
      <c r="Q24" s="31" t="s">
        <v>31</v>
      </c>
      <c r="R24" s="4">
        <f>ref/R23</f>
        <v>0.002951388888888889</v>
      </c>
      <c r="S24" s="26" t="s">
        <v>32</v>
      </c>
    </row>
    <row r="25" spans="17:19" ht="18" customHeight="1">
      <c r="Q25" s="26" t="s">
        <v>29</v>
      </c>
      <c r="R25" s="3">
        <f>Feuil11!M19</f>
        <v>94.11764705882352</v>
      </c>
      <c r="S25" s="13" t="s">
        <v>30</v>
      </c>
    </row>
    <row r="27" ht="18" customHeight="1">
      <c r="B27" s="17" t="s">
        <v>33</v>
      </c>
    </row>
    <row r="101" ht="18" customHeight="1">
      <c r="A101" s="16" t="s">
        <v>18</v>
      </c>
    </row>
  </sheetData>
  <sheetProtection/>
  <mergeCells count="9">
    <mergeCell ref="B22:H22"/>
    <mergeCell ref="D23:G23"/>
    <mergeCell ref="N23:Q23"/>
    <mergeCell ref="B16:G16"/>
    <mergeCell ref="B20:G20"/>
    <mergeCell ref="D2:F2"/>
    <mergeCell ref="B9:F9"/>
    <mergeCell ref="B10:F10"/>
    <mergeCell ref="B11:F11"/>
  </mergeCells>
  <dataValidations count="2">
    <dataValidation type="list" allowBlank="1" showInputMessage="1" showErrorMessage="1" sqref="H16">
      <formula1>listesec</formula1>
    </dataValidation>
    <dataValidation type="list" allowBlank="1" showInputMessage="1" showErrorMessage="1" sqref="N16 N20">
      <formula1>ListePourc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showGridLines="0" showRowColHeaders="0" zoomScale="90" zoomScaleNormal="90" zoomScalePageLayoutView="0" workbookViewId="0" topLeftCell="AG1">
      <selection activeCell="AG1" sqref="A1:IV16384"/>
    </sheetView>
  </sheetViews>
  <sheetFormatPr defaultColWidth="11.421875" defaultRowHeight="15"/>
  <cols>
    <col min="1" max="15" width="11.421875" style="28" hidden="1" customWidth="1"/>
    <col min="16" max="16" width="12.00390625" style="28" hidden="1" customWidth="1"/>
    <col min="17" max="27" width="11.421875" style="28" hidden="1" customWidth="1"/>
    <col min="28" max="28" width="5.7109375" style="28" hidden="1" customWidth="1"/>
    <col min="29" max="29" width="2.28125" style="28" hidden="1" customWidth="1"/>
    <col min="30" max="30" width="4.8515625" style="28" hidden="1" customWidth="1"/>
    <col min="31" max="32" width="11.421875" style="28" hidden="1" customWidth="1"/>
    <col min="33" max="16384" width="11.421875" style="23" customWidth="1"/>
  </cols>
  <sheetData>
    <row r="1" ht="15">
      <c r="A1" s="27">
        <v>0.041666666666666664</v>
      </c>
    </row>
    <row r="2" ht="15">
      <c r="G2" s="28" t="s">
        <v>8</v>
      </c>
    </row>
    <row r="3" spans="1:7" ht="15">
      <c r="A3" s="27">
        <v>1.1574074074074073E-05</v>
      </c>
      <c r="B3" s="28">
        <f>D3</f>
        <v>1</v>
      </c>
      <c r="C3" s="27">
        <f aca="true" t="shared" si="0" ref="C3:C34">C2+sec</f>
        <v>1.1574074074074073E-05</v>
      </c>
      <c r="D3" s="28">
        <v>1</v>
      </c>
      <c r="G3" s="28">
        <v>60</v>
      </c>
    </row>
    <row r="4" spans="2:16" ht="15">
      <c r="B4" s="28">
        <f aca="true" t="shared" si="1" ref="B4:B67">D4</f>
        <v>2</v>
      </c>
      <c r="C4" s="27">
        <f t="shared" si="0"/>
        <v>2.3148148148148147E-05</v>
      </c>
      <c r="D4" s="28">
        <v>2</v>
      </c>
      <c r="G4" s="28">
        <f>G3+5</f>
        <v>65</v>
      </c>
      <c r="M4" s="27"/>
      <c r="O4" s="29"/>
      <c r="P4" s="20"/>
    </row>
    <row r="5" spans="1:16" ht="15">
      <c r="A5" s="28" t="s">
        <v>18</v>
      </c>
      <c r="B5" s="28">
        <f t="shared" si="1"/>
        <v>3</v>
      </c>
      <c r="C5" s="27">
        <f t="shared" si="0"/>
        <v>3.472222222222222E-05</v>
      </c>
      <c r="D5" s="28">
        <v>3</v>
      </c>
      <c r="G5" s="28">
        <f aca="true" t="shared" si="2" ref="G5:G32">G4+5</f>
        <v>70</v>
      </c>
      <c r="M5" s="27"/>
      <c r="O5" s="29"/>
      <c r="P5" s="20"/>
    </row>
    <row r="6" spans="2:7" ht="15">
      <c r="B6" s="28">
        <f t="shared" si="1"/>
        <v>4</v>
      </c>
      <c r="C6" s="27">
        <f t="shared" si="0"/>
        <v>4.6296296296296294E-05</v>
      </c>
      <c r="D6" s="28">
        <v>4</v>
      </c>
      <c r="G6" s="28">
        <f t="shared" si="2"/>
        <v>75</v>
      </c>
    </row>
    <row r="7" spans="2:13" ht="15">
      <c r="B7" s="28">
        <f t="shared" si="1"/>
        <v>5</v>
      </c>
      <c r="C7" s="27">
        <f t="shared" si="0"/>
        <v>5.7870370370370366E-05</v>
      </c>
      <c r="D7" s="28">
        <v>5</v>
      </c>
      <c r="G7" s="28">
        <f t="shared" si="2"/>
        <v>80</v>
      </c>
      <c r="M7" s="27"/>
    </row>
    <row r="8" spans="2:7" ht="15">
      <c r="B8" s="28">
        <f t="shared" si="1"/>
        <v>6</v>
      </c>
      <c r="C8" s="27">
        <f t="shared" si="0"/>
        <v>6.944444444444444E-05</v>
      </c>
      <c r="D8" s="28">
        <v>6</v>
      </c>
      <c r="G8" s="28">
        <v>82</v>
      </c>
    </row>
    <row r="9" spans="2:16" ht="15">
      <c r="B9" s="28">
        <f t="shared" si="1"/>
        <v>7</v>
      </c>
      <c r="C9" s="27">
        <f t="shared" si="0"/>
        <v>8.101851851851852E-05</v>
      </c>
      <c r="D9" s="28">
        <v>7</v>
      </c>
      <c r="G9" s="28">
        <v>85</v>
      </c>
      <c r="M9" s="20"/>
      <c r="P9" s="20"/>
    </row>
    <row r="10" spans="2:7" ht="15">
      <c r="B10" s="28">
        <f t="shared" si="1"/>
        <v>8</v>
      </c>
      <c r="C10" s="27">
        <f t="shared" si="0"/>
        <v>9.259259259259259E-05</v>
      </c>
      <c r="D10" s="28">
        <v>8</v>
      </c>
      <c r="G10" s="28">
        <v>88</v>
      </c>
    </row>
    <row r="11" spans="2:7" ht="15">
      <c r="B11" s="28">
        <f t="shared" si="1"/>
        <v>9</v>
      </c>
      <c r="C11" s="27">
        <f t="shared" si="0"/>
        <v>0.00010416666666666666</v>
      </c>
      <c r="D11" s="28">
        <v>9</v>
      </c>
      <c r="G11" s="28">
        <v>90</v>
      </c>
    </row>
    <row r="12" spans="2:16" ht="15">
      <c r="B12" s="28">
        <f t="shared" si="1"/>
        <v>10</v>
      </c>
      <c r="C12" s="27">
        <f t="shared" si="0"/>
        <v>0.00011574074074074073</v>
      </c>
      <c r="D12" s="28">
        <v>10</v>
      </c>
      <c r="G12" s="28">
        <v>92</v>
      </c>
      <c r="L12" s="28" t="s">
        <v>10</v>
      </c>
      <c r="M12" s="27">
        <f>VLOOKUP(MaVMA!H16,Feuil11!B3:C122,2,FALSE)</f>
        <v>0.00023148148148148157</v>
      </c>
      <c r="N12" s="30">
        <f>O12*(M12*24)*1000</f>
        <v>91.6666666666667</v>
      </c>
      <c r="O12" s="28">
        <f>MaVMA!N16*VMA/100</f>
        <v>16.5</v>
      </c>
      <c r="P12" s="20">
        <f>sec/O12</f>
        <v>7.014590347923681E-07</v>
      </c>
    </row>
    <row r="13" spans="2:7" ht="15">
      <c r="B13" s="28">
        <f t="shared" si="1"/>
        <v>11</v>
      </c>
      <c r="C13" s="27">
        <f t="shared" si="0"/>
        <v>0.0001273148148148148</v>
      </c>
      <c r="D13" s="28">
        <v>11</v>
      </c>
      <c r="G13" s="28">
        <v>95</v>
      </c>
    </row>
    <row r="14" spans="2:15" ht="15">
      <c r="B14" s="28">
        <f t="shared" si="1"/>
        <v>12</v>
      </c>
      <c r="C14" s="27">
        <f t="shared" si="0"/>
        <v>0.0001388888888888889</v>
      </c>
      <c r="D14" s="28">
        <v>12</v>
      </c>
      <c r="G14" s="28">
        <v>98</v>
      </c>
      <c r="L14" s="28" t="s">
        <v>16</v>
      </c>
      <c r="M14" s="20">
        <f>N14/(O14*24)</f>
        <v>0.003019323671497584</v>
      </c>
      <c r="N14" s="28">
        <f>MaVMA!H20/1000</f>
        <v>1</v>
      </c>
      <c r="O14" s="28">
        <f>MaVMA!N20*VMA/100</f>
        <v>13.8</v>
      </c>
    </row>
    <row r="15" spans="2:7" ht="15">
      <c r="B15" s="28">
        <f t="shared" si="1"/>
        <v>13</v>
      </c>
      <c r="C15" s="27">
        <f t="shared" si="0"/>
        <v>0.00015046296296296297</v>
      </c>
      <c r="D15" s="28">
        <v>13</v>
      </c>
      <c r="G15" s="28">
        <v>100</v>
      </c>
    </row>
    <row r="16" spans="2:7" ht="15">
      <c r="B16" s="28">
        <f t="shared" si="1"/>
        <v>14</v>
      </c>
      <c r="C16" s="27">
        <f t="shared" si="0"/>
        <v>0.00016203703703703706</v>
      </c>
      <c r="D16" s="28">
        <v>14</v>
      </c>
      <c r="G16" s="28">
        <v>102</v>
      </c>
    </row>
    <row r="17" spans="2:7" ht="15">
      <c r="B17" s="28">
        <f t="shared" si="1"/>
        <v>15</v>
      </c>
      <c r="C17" s="27">
        <f t="shared" si="0"/>
        <v>0.00017361111111111114</v>
      </c>
      <c r="D17" s="28">
        <v>15</v>
      </c>
      <c r="G17" s="28">
        <v>105</v>
      </c>
    </row>
    <row r="18" spans="2:11" ht="15">
      <c r="B18" s="28">
        <f t="shared" si="1"/>
        <v>16</v>
      </c>
      <c r="C18" s="27">
        <f t="shared" si="0"/>
        <v>0.00018518518518518523</v>
      </c>
      <c r="D18" s="28">
        <v>16</v>
      </c>
      <c r="G18" s="28">
        <v>108</v>
      </c>
      <c r="J18" s="28" t="s">
        <v>26</v>
      </c>
      <c r="K18" s="28" t="s">
        <v>27</v>
      </c>
    </row>
    <row r="19" spans="2:13" ht="15">
      <c r="B19" s="28">
        <f t="shared" si="1"/>
        <v>17</v>
      </c>
      <c r="C19" s="27">
        <f t="shared" si="0"/>
        <v>0.00019675925925925932</v>
      </c>
      <c r="D19" s="28">
        <v>17</v>
      </c>
      <c r="G19" s="28">
        <v>110</v>
      </c>
      <c r="I19" s="28" t="s">
        <v>25</v>
      </c>
      <c r="J19" s="27">
        <f>MaVMA!M23/86400</f>
        <v>0.0005902777777777778</v>
      </c>
      <c r="K19" s="29">
        <f>MaVMA!H23/1000</f>
        <v>0.2</v>
      </c>
      <c r="L19" s="29">
        <f>K19/(J19*24)</f>
        <v>14.117647058823529</v>
      </c>
      <c r="M19" s="30">
        <f>(L19/VMA)*100</f>
        <v>94.11764705882352</v>
      </c>
    </row>
    <row r="20" spans="2:7" ht="15">
      <c r="B20" s="28">
        <f t="shared" si="1"/>
        <v>18</v>
      </c>
      <c r="C20" s="27">
        <f t="shared" si="0"/>
        <v>0.0002083333333333334</v>
      </c>
      <c r="D20" s="28">
        <v>18</v>
      </c>
      <c r="G20" s="28">
        <f t="shared" si="2"/>
        <v>115</v>
      </c>
    </row>
    <row r="21" spans="2:7" ht="15">
      <c r="B21" s="28">
        <f t="shared" si="1"/>
        <v>19</v>
      </c>
      <c r="C21" s="27">
        <f t="shared" si="0"/>
        <v>0.00021990740740740749</v>
      </c>
      <c r="D21" s="28">
        <v>19</v>
      </c>
      <c r="G21" s="28">
        <f t="shared" si="2"/>
        <v>120</v>
      </c>
    </row>
    <row r="22" spans="2:7" ht="15">
      <c r="B22" s="28">
        <f t="shared" si="1"/>
        <v>20</v>
      </c>
      <c r="C22" s="27">
        <f t="shared" si="0"/>
        <v>0.00023148148148148157</v>
      </c>
      <c r="D22" s="28">
        <v>20</v>
      </c>
      <c r="G22" s="28">
        <f t="shared" si="2"/>
        <v>125</v>
      </c>
    </row>
    <row r="23" spans="2:7" ht="15">
      <c r="B23" s="28">
        <f t="shared" si="1"/>
        <v>21</v>
      </c>
      <c r="C23" s="27">
        <f t="shared" si="0"/>
        <v>0.00024305555555555566</v>
      </c>
      <c r="D23" s="28">
        <v>21</v>
      </c>
      <c r="G23" s="28">
        <f t="shared" si="2"/>
        <v>130</v>
      </c>
    </row>
    <row r="24" spans="2:7" ht="15">
      <c r="B24" s="28">
        <f t="shared" si="1"/>
        <v>22</v>
      </c>
      <c r="C24" s="27">
        <f t="shared" si="0"/>
        <v>0.0002546296296296297</v>
      </c>
      <c r="D24" s="28">
        <v>22</v>
      </c>
      <c r="G24" s="28">
        <f t="shared" si="2"/>
        <v>135</v>
      </c>
    </row>
    <row r="25" spans="2:7" ht="15">
      <c r="B25" s="28">
        <f t="shared" si="1"/>
        <v>23</v>
      </c>
      <c r="C25" s="27">
        <f t="shared" si="0"/>
        <v>0.0002662037037037038</v>
      </c>
      <c r="D25" s="28">
        <v>23</v>
      </c>
      <c r="G25" s="28">
        <f t="shared" si="2"/>
        <v>140</v>
      </c>
    </row>
    <row r="26" spans="2:7" ht="15">
      <c r="B26" s="28">
        <f t="shared" si="1"/>
        <v>24</v>
      </c>
      <c r="C26" s="27">
        <f t="shared" si="0"/>
        <v>0.00027777777777777783</v>
      </c>
      <c r="D26" s="28">
        <v>24</v>
      </c>
      <c r="G26" s="28">
        <f t="shared" si="2"/>
        <v>145</v>
      </c>
    </row>
    <row r="27" spans="2:7" ht="15">
      <c r="B27" s="28">
        <f t="shared" si="1"/>
        <v>25</v>
      </c>
      <c r="C27" s="27">
        <f t="shared" si="0"/>
        <v>0.0002893518518518519</v>
      </c>
      <c r="D27" s="28">
        <v>25</v>
      </c>
      <c r="G27" s="28">
        <f t="shared" si="2"/>
        <v>150</v>
      </c>
    </row>
    <row r="28" spans="2:7" ht="15">
      <c r="B28" s="28">
        <f t="shared" si="1"/>
        <v>26</v>
      </c>
      <c r="C28" s="27">
        <f t="shared" si="0"/>
        <v>0.00030092592592592595</v>
      </c>
      <c r="D28" s="28">
        <v>26</v>
      </c>
      <c r="G28" s="28">
        <f t="shared" si="2"/>
        <v>155</v>
      </c>
    </row>
    <row r="29" spans="2:7" ht="15">
      <c r="B29" s="28">
        <f t="shared" si="1"/>
        <v>27</v>
      </c>
      <c r="C29" s="27">
        <f t="shared" si="0"/>
        <v>0.0003125</v>
      </c>
      <c r="D29" s="28">
        <v>27</v>
      </c>
      <c r="G29" s="28">
        <f t="shared" si="2"/>
        <v>160</v>
      </c>
    </row>
    <row r="30" spans="2:7" ht="15">
      <c r="B30" s="28">
        <f t="shared" si="1"/>
        <v>28</v>
      </c>
      <c r="C30" s="27">
        <f t="shared" si="0"/>
        <v>0.00032407407407407406</v>
      </c>
      <c r="D30" s="28">
        <v>28</v>
      </c>
      <c r="G30" s="28">
        <f t="shared" si="2"/>
        <v>165</v>
      </c>
    </row>
    <row r="31" spans="2:7" ht="15">
      <c r="B31" s="28">
        <f t="shared" si="1"/>
        <v>29</v>
      </c>
      <c r="C31" s="27">
        <f t="shared" si="0"/>
        <v>0.0003356481481481481</v>
      </c>
      <c r="D31" s="28">
        <v>29</v>
      </c>
      <c r="G31" s="28">
        <f t="shared" si="2"/>
        <v>170</v>
      </c>
    </row>
    <row r="32" spans="2:7" ht="15">
      <c r="B32" s="28">
        <f t="shared" si="1"/>
        <v>30</v>
      </c>
      <c r="C32" s="27">
        <f t="shared" si="0"/>
        <v>0.0003472222222222222</v>
      </c>
      <c r="D32" s="28">
        <v>30</v>
      </c>
      <c r="G32" s="28">
        <f t="shared" si="2"/>
        <v>175</v>
      </c>
    </row>
    <row r="33" spans="2:4" ht="15">
      <c r="B33" s="28">
        <f t="shared" si="1"/>
        <v>31</v>
      </c>
      <c r="C33" s="27">
        <f t="shared" si="0"/>
        <v>0.00035879629629629624</v>
      </c>
      <c r="D33" s="28">
        <v>31</v>
      </c>
    </row>
    <row r="34" spans="2:4" ht="15">
      <c r="B34" s="28">
        <f t="shared" si="1"/>
        <v>32</v>
      </c>
      <c r="C34" s="27">
        <f t="shared" si="0"/>
        <v>0.0003703703703703703</v>
      </c>
      <c r="D34" s="28">
        <v>32</v>
      </c>
    </row>
    <row r="35" spans="2:4" ht="15">
      <c r="B35" s="28">
        <f t="shared" si="1"/>
        <v>33</v>
      </c>
      <c r="C35" s="27">
        <f aca="true" t="shared" si="3" ref="C35:C66">C34+sec</f>
        <v>0.00038194444444444436</v>
      </c>
      <c r="D35" s="28">
        <v>33</v>
      </c>
    </row>
    <row r="36" spans="2:4" ht="15">
      <c r="B36" s="28">
        <f t="shared" si="1"/>
        <v>34</v>
      </c>
      <c r="C36" s="27">
        <f t="shared" si="3"/>
        <v>0.0003935185185185184</v>
      </c>
      <c r="D36" s="28">
        <v>34</v>
      </c>
    </row>
    <row r="37" spans="2:4" ht="15">
      <c r="B37" s="28">
        <f t="shared" si="1"/>
        <v>35</v>
      </c>
      <c r="C37" s="27">
        <f t="shared" si="3"/>
        <v>0.00040509259259259247</v>
      </c>
      <c r="D37" s="28">
        <v>35</v>
      </c>
    </row>
    <row r="38" spans="2:4" ht="15">
      <c r="B38" s="28">
        <f t="shared" si="1"/>
        <v>36</v>
      </c>
      <c r="C38" s="27">
        <f t="shared" si="3"/>
        <v>0.00041666666666666653</v>
      </c>
      <c r="D38" s="28">
        <v>36</v>
      </c>
    </row>
    <row r="39" spans="2:4" ht="15">
      <c r="B39" s="28">
        <f t="shared" si="1"/>
        <v>37</v>
      </c>
      <c r="C39" s="27">
        <f t="shared" si="3"/>
        <v>0.0004282407407407406</v>
      </c>
      <c r="D39" s="28">
        <v>37</v>
      </c>
    </row>
    <row r="40" spans="2:4" ht="15">
      <c r="B40" s="28">
        <f t="shared" si="1"/>
        <v>38</v>
      </c>
      <c r="C40" s="27">
        <f t="shared" si="3"/>
        <v>0.00043981481481481465</v>
      </c>
      <c r="D40" s="28">
        <v>38</v>
      </c>
    </row>
    <row r="41" spans="2:4" ht="15">
      <c r="B41" s="28">
        <f t="shared" si="1"/>
        <v>39</v>
      </c>
      <c r="C41" s="27">
        <f t="shared" si="3"/>
        <v>0.0004513888888888887</v>
      </c>
      <c r="D41" s="28">
        <v>39</v>
      </c>
    </row>
    <row r="42" spans="2:4" ht="15">
      <c r="B42" s="28">
        <f t="shared" si="1"/>
        <v>40</v>
      </c>
      <c r="C42" s="27">
        <f t="shared" si="3"/>
        <v>0.00046296296296296276</v>
      </c>
      <c r="D42" s="28">
        <v>40</v>
      </c>
    </row>
    <row r="43" spans="2:4" ht="15">
      <c r="B43" s="28">
        <f t="shared" si="1"/>
        <v>41</v>
      </c>
      <c r="C43" s="27">
        <f t="shared" si="3"/>
        <v>0.0004745370370370368</v>
      </c>
      <c r="D43" s="28">
        <v>41</v>
      </c>
    </row>
    <row r="44" spans="2:4" ht="15">
      <c r="B44" s="28">
        <f t="shared" si="1"/>
        <v>42</v>
      </c>
      <c r="C44" s="27">
        <f t="shared" si="3"/>
        <v>0.0004861111111111109</v>
      </c>
      <c r="D44" s="28">
        <v>42</v>
      </c>
    </row>
    <row r="45" spans="2:4" ht="15">
      <c r="B45" s="28">
        <f t="shared" si="1"/>
        <v>43</v>
      </c>
      <c r="C45" s="27">
        <f t="shared" si="3"/>
        <v>0.000497685185185185</v>
      </c>
      <c r="D45" s="28">
        <v>43</v>
      </c>
    </row>
    <row r="46" spans="2:4" ht="15">
      <c r="B46" s="28">
        <f t="shared" si="1"/>
        <v>44</v>
      </c>
      <c r="C46" s="27">
        <f t="shared" si="3"/>
        <v>0.0005092592592592591</v>
      </c>
      <c r="D46" s="28">
        <v>44</v>
      </c>
    </row>
    <row r="47" spans="2:4" ht="15">
      <c r="B47" s="28">
        <f t="shared" si="1"/>
        <v>45</v>
      </c>
      <c r="C47" s="27">
        <f t="shared" si="3"/>
        <v>0.0005208333333333332</v>
      </c>
      <c r="D47" s="28">
        <v>45</v>
      </c>
    </row>
    <row r="48" spans="2:4" ht="15">
      <c r="B48" s="28">
        <f t="shared" si="1"/>
        <v>46</v>
      </c>
      <c r="C48" s="27">
        <f t="shared" si="3"/>
        <v>0.0005324074074074073</v>
      </c>
      <c r="D48" s="28">
        <v>46</v>
      </c>
    </row>
    <row r="49" spans="2:4" ht="15">
      <c r="B49" s="28">
        <f t="shared" si="1"/>
        <v>47</v>
      </c>
      <c r="C49" s="27">
        <f t="shared" si="3"/>
        <v>0.0005439814814814814</v>
      </c>
      <c r="D49" s="28">
        <v>47</v>
      </c>
    </row>
    <row r="50" spans="2:4" ht="15">
      <c r="B50" s="28">
        <f t="shared" si="1"/>
        <v>48</v>
      </c>
      <c r="C50" s="27">
        <f t="shared" si="3"/>
        <v>0.0005555555555555556</v>
      </c>
      <c r="D50" s="28">
        <v>48</v>
      </c>
    </row>
    <row r="51" spans="2:4" ht="15">
      <c r="B51" s="28">
        <f t="shared" si="1"/>
        <v>49</v>
      </c>
      <c r="C51" s="27">
        <f t="shared" si="3"/>
        <v>0.0005671296296296297</v>
      </c>
      <c r="D51" s="28">
        <v>49</v>
      </c>
    </row>
    <row r="52" spans="2:4" ht="15">
      <c r="B52" s="28">
        <f t="shared" si="1"/>
        <v>50</v>
      </c>
      <c r="C52" s="27">
        <f t="shared" si="3"/>
        <v>0.0005787037037037038</v>
      </c>
      <c r="D52" s="28">
        <v>50</v>
      </c>
    </row>
    <row r="53" spans="2:4" ht="15">
      <c r="B53" s="28">
        <f t="shared" si="1"/>
        <v>51</v>
      </c>
      <c r="C53" s="27">
        <f t="shared" si="3"/>
        <v>0.0005902777777777779</v>
      </c>
      <c r="D53" s="28">
        <v>51</v>
      </c>
    </row>
    <row r="54" spans="2:4" ht="15">
      <c r="B54" s="28">
        <f t="shared" si="1"/>
        <v>52</v>
      </c>
      <c r="C54" s="27">
        <f t="shared" si="3"/>
        <v>0.000601851851851852</v>
      </c>
      <c r="D54" s="28">
        <v>52</v>
      </c>
    </row>
    <row r="55" spans="2:4" ht="15">
      <c r="B55" s="28">
        <f t="shared" si="1"/>
        <v>53</v>
      </c>
      <c r="C55" s="27">
        <f t="shared" si="3"/>
        <v>0.0006134259259259261</v>
      </c>
      <c r="D55" s="28">
        <v>53</v>
      </c>
    </row>
    <row r="56" spans="2:4" ht="15">
      <c r="B56" s="28">
        <f t="shared" si="1"/>
        <v>54</v>
      </c>
      <c r="C56" s="27">
        <f t="shared" si="3"/>
        <v>0.0006250000000000002</v>
      </c>
      <c r="D56" s="28">
        <v>54</v>
      </c>
    </row>
    <row r="57" spans="2:4" ht="15">
      <c r="B57" s="28">
        <f t="shared" si="1"/>
        <v>55</v>
      </c>
      <c r="C57" s="27">
        <f t="shared" si="3"/>
        <v>0.0006365740740740743</v>
      </c>
      <c r="D57" s="28">
        <v>55</v>
      </c>
    </row>
    <row r="58" spans="2:4" ht="15">
      <c r="B58" s="28">
        <f t="shared" si="1"/>
        <v>56</v>
      </c>
      <c r="C58" s="27">
        <f t="shared" si="3"/>
        <v>0.0006481481481481485</v>
      </c>
      <c r="D58" s="28">
        <v>56</v>
      </c>
    </row>
    <row r="59" spans="2:4" ht="15">
      <c r="B59" s="28">
        <f t="shared" si="1"/>
        <v>57</v>
      </c>
      <c r="C59" s="27">
        <f t="shared" si="3"/>
        <v>0.0006597222222222226</v>
      </c>
      <c r="D59" s="28">
        <v>57</v>
      </c>
    </row>
    <row r="60" spans="2:4" ht="15">
      <c r="B60" s="28">
        <f t="shared" si="1"/>
        <v>58</v>
      </c>
      <c r="C60" s="27">
        <f t="shared" si="3"/>
        <v>0.0006712962962962967</v>
      </c>
      <c r="D60" s="28">
        <v>58</v>
      </c>
    </row>
    <row r="61" spans="2:4" ht="15">
      <c r="B61" s="28">
        <f t="shared" si="1"/>
        <v>59</v>
      </c>
      <c r="C61" s="27">
        <f t="shared" si="3"/>
        <v>0.0006828703703703708</v>
      </c>
      <c r="D61" s="28">
        <v>59</v>
      </c>
    </row>
    <row r="62" spans="2:4" ht="15">
      <c r="B62" s="28">
        <f t="shared" si="1"/>
        <v>60</v>
      </c>
      <c r="C62" s="27">
        <f t="shared" si="3"/>
        <v>0.0006944444444444449</v>
      </c>
      <c r="D62" s="28">
        <v>60</v>
      </c>
    </row>
    <row r="63" spans="2:4" ht="15">
      <c r="B63" s="28">
        <f t="shared" si="1"/>
        <v>61</v>
      </c>
      <c r="C63" s="27">
        <f t="shared" si="3"/>
        <v>0.000706018518518519</v>
      </c>
      <c r="D63" s="28">
        <v>61</v>
      </c>
    </row>
    <row r="64" spans="2:4" ht="15">
      <c r="B64" s="28">
        <f t="shared" si="1"/>
        <v>62</v>
      </c>
      <c r="C64" s="27">
        <f t="shared" si="3"/>
        <v>0.0007175925925925931</v>
      </c>
      <c r="D64" s="28">
        <v>62</v>
      </c>
    </row>
    <row r="65" spans="2:4" ht="15">
      <c r="B65" s="28">
        <f t="shared" si="1"/>
        <v>63</v>
      </c>
      <c r="C65" s="27">
        <f t="shared" si="3"/>
        <v>0.0007291666666666672</v>
      </c>
      <c r="D65" s="28">
        <v>63</v>
      </c>
    </row>
    <row r="66" spans="2:4" ht="15">
      <c r="B66" s="28">
        <f t="shared" si="1"/>
        <v>64</v>
      </c>
      <c r="C66" s="27">
        <f t="shared" si="3"/>
        <v>0.0007407407407407414</v>
      </c>
      <c r="D66" s="28">
        <v>64</v>
      </c>
    </row>
    <row r="67" spans="2:4" ht="15">
      <c r="B67" s="28">
        <f t="shared" si="1"/>
        <v>65</v>
      </c>
      <c r="C67" s="27">
        <f aca="true" t="shared" si="4" ref="C67:C98">C66+sec</f>
        <v>0.0007523148148148155</v>
      </c>
      <c r="D67" s="28">
        <v>65</v>
      </c>
    </row>
    <row r="68" spans="2:4" ht="15">
      <c r="B68" s="28">
        <f aca="true" t="shared" si="5" ref="B68:B122">D68</f>
        <v>66</v>
      </c>
      <c r="C68" s="27">
        <f t="shared" si="4"/>
        <v>0.0007638888888888896</v>
      </c>
      <c r="D68" s="28">
        <v>66</v>
      </c>
    </row>
    <row r="69" spans="2:4" ht="15">
      <c r="B69" s="28">
        <f t="shared" si="5"/>
        <v>67</v>
      </c>
      <c r="C69" s="27">
        <f t="shared" si="4"/>
        <v>0.0007754629629629637</v>
      </c>
      <c r="D69" s="28">
        <v>67</v>
      </c>
    </row>
    <row r="70" spans="2:4" ht="15">
      <c r="B70" s="28">
        <f t="shared" si="5"/>
        <v>68</v>
      </c>
      <c r="C70" s="27">
        <f t="shared" si="4"/>
        <v>0.0007870370370370378</v>
      </c>
      <c r="D70" s="28">
        <v>68</v>
      </c>
    </row>
    <row r="71" spans="2:4" ht="15">
      <c r="B71" s="28">
        <f t="shared" si="5"/>
        <v>69</v>
      </c>
      <c r="C71" s="27">
        <f t="shared" si="4"/>
        <v>0.0007986111111111119</v>
      </c>
      <c r="D71" s="28">
        <v>69</v>
      </c>
    </row>
    <row r="72" spans="2:4" ht="15">
      <c r="B72" s="28">
        <f t="shared" si="5"/>
        <v>70</v>
      </c>
      <c r="C72" s="27">
        <f t="shared" si="4"/>
        <v>0.000810185185185186</v>
      </c>
      <c r="D72" s="28">
        <v>70</v>
      </c>
    </row>
    <row r="73" spans="2:4" ht="15">
      <c r="B73" s="28">
        <f t="shared" si="5"/>
        <v>71</v>
      </c>
      <c r="C73" s="27">
        <f t="shared" si="4"/>
        <v>0.0008217592592592601</v>
      </c>
      <c r="D73" s="28">
        <v>71</v>
      </c>
    </row>
    <row r="74" spans="2:4" ht="15">
      <c r="B74" s="28">
        <f t="shared" si="5"/>
        <v>72</v>
      </c>
      <c r="C74" s="27">
        <f t="shared" si="4"/>
        <v>0.0008333333333333343</v>
      </c>
      <c r="D74" s="28">
        <v>72</v>
      </c>
    </row>
    <row r="75" spans="2:4" ht="15">
      <c r="B75" s="28">
        <f t="shared" si="5"/>
        <v>73</v>
      </c>
      <c r="C75" s="27">
        <f t="shared" si="4"/>
        <v>0.0008449074074074084</v>
      </c>
      <c r="D75" s="28">
        <v>73</v>
      </c>
    </row>
    <row r="76" spans="2:4" ht="15">
      <c r="B76" s="28">
        <f t="shared" si="5"/>
        <v>74</v>
      </c>
      <c r="C76" s="27">
        <f t="shared" si="4"/>
        <v>0.0008564814814814825</v>
      </c>
      <c r="D76" s="28">
        <v>74</v>
      </c>
    </row>
    <row r="77" spans="2:4" ht="15">
      <c r="B77" s="28">
        <f t="shared" si="5"/>
        <v>75</v>
      </c>
      <c r="C77" s="27">
        <f t="shared" si="4"/>
        <v>0.0008680555555555566</v>
      </c>
      <c r="D77" s="28">
        <v>75</v>
      </c>
    </row>
    <row r="78" spans="2:4" ht="15">
      <c r="B78" s="28">
        <f t="shared" si="5"/>
        <v>76</v>
      </c>
      <c r="C78" s="27">
        <f t="shared" si="4"/>
        <v>0.0008796296296296307</v>
      </c>
      <c r="D78" s="28">
        <v>76</v>
      </c>
    </row>
    <row r="79" spans="2:4" ht="15">
      <c r="B79" s="28">
        <f t="shared" si="5"/>
        <v>77</v>
      </c>
      <c r="C79" s="27">
        <f t="shared" si="4"/>
        <v>0.0008912037037037048</v>
      </c>
      <c r="D79" s="28">
        <v>77</v>
      </c>
    </row>
    <row r="80" spans="2:4" ht="15">
      <c r="B80" s="28">
        <f t="shared" si="5"/>
        <v>78</v>
      </c>
      <c r="C80" s="27">
        <f t="shared" si="4"/>
        <v>0.0009027777777777789</v>
      </c>
      <c r="D80" s="28">
        <v>78</v>
      </c>
    </row>
    <row r="81" spans="2:4" ht="15">
      <c r="B81" s="28">
        <f t="shared" si="5"/>
        <v>79</v>
      </c>
      <c r="C81" s="27">
        <f t="shared" si="4"/>
        <v>0.000914351851851853</v>
      </c>
      <c r="D81" s="28">
        <v>79</v>
      </c>
    </row>
    <row r="82" spans="2:4" ht="15">
      <c r="B82" s="28">
        <f t="shared" si="5"/>
        <v>80</v>
      </c>
      <c r="C82" s="27">
        <f t="shared" si="4"/>
        <v>0.0009259259259259272</v>
      </c>
      <c r="D82" s="28">
        <v>80</v>
      </c>
    </row>
    <row r="83" spans="2:4" ht="15">
      <c r="B83" s="28">
        <f t="shared" si="5"/>
        <v>81</v>
      </c>
      <c r="C83" s="27">
        <f t="shared" si="4"/>
        <v>0.0009375000000000013</v>
      </c>
      <c r="D83" s="28">
        <v>81</v>
      </c>
    </row>
    <row r="84" spans="2:4" ht="15">
      <c r="B84" s="28">
        <f t="shared" si="5"/>
        <v>82</v>
      </c>
      <c r="C84" s="27">
        <f t="shared" si="4"/>
        <v>0.0009490740740740754</v>
      </c>
      <c r="D84" s="28">
        <v>82</v>
      </c>
    </row>
    <row r="85" spans="2:4" ht="15">
      <c r="B85" s="28">
        <f t="shared" si="5"/>
        <v>83</v>
      </c>
      <c r="C85" s="27">
        <f t="shared" si="4"/>
        <v>0.0009606481481481495</v>
      </c>
      <c r="D85" s="28">
        <v>83</v>
      </c>
    </row>
    <row r="86" spans="2:4" ht="15">
      <c r="B86" s="28">
        <f t="shared" si="5"/>
        <v>84</v>
      </c>
      <c r="C86" s="27">
        <f t="shared" si="4"/>
        <v>0.0009722222222222236</v>
      </c>
      <c r="D86" s="28">
        <v>84</v>
      </c>
    </row>
    <row r="87" spans="2:4" ht="15">
      <c r="B87" s="28">
        <f t="shared" si="5"/>
        <v>85</v>
      </c>
      <c r="C87" s="27">
        <f t="shared" si="4"/>
        <v>0.0009837962962962977</v>
      </c>
      <c r="D87" s="28">
        <v>85</v>
      </c>
    </row>
    <row r="88" spans="2:4" ht="15">
      <c r="B88" s="28">
        <f t="shared" si="5"/>
        <v>86</v>
      </c>
      <c r="C88" s="27">
        <f t="shared" si="4"/>
        <v>0.0009953703703703717</v>
      </c>
      <c r="D88" s="28">
        <v>86</v>
      </c>
    </row>
    <row r="89" spans="2:4" ht="15">
      <c r="B89" s="28">
        <f t="shared" si="5"/>
        <v>87</v>
      </c>
      <c r="C89" s="27">
        <f t="shared" si="4"/>
        <v>0.0010069444444444457</v>
      </c>
      <c r="D89" s="28">
        <v>87</v>
      </c>
    </row>
    <row r="90" spans="2:4" ht="15">
      <c r="B90" s="28">
        <f t="shared" si="5"/>
        <v>88</v>
      </c>
      <c r="C90" s="27">
        <f t="shared" si="4"/>
        <v>0.0010185185185185197</v>
      </c>
      <c r="D90" s="28">
        <v>88</v>
      </c>
    </row>
    <row r="91" spans="2:4" ht="15">
      <c r="B91" s="28">
        <f t="shared" si="5"/>
        <v>89</v>
      </c>
      <c r="C91" s="27">
        <f t="shared" si="4"/>
        <v>0.0010300925925925937</v>
      </c>
      <c r="D91" s="28">
        <v>89</v>
      </c>
    </row>
    <row r="92" spans="2:4" ht="15">
      <c r="B92" s="28">
        <f t="shared" si="5"/>
        <v>90</v>
      </c>
      <c r="C92" s="27">
        <f t="shared" si="4"/>
        <v>0.0010416666666666677</v>
      </c>
      <c r="D92" s="28">
        <v>90</v>
      </c>
    </row>
    <row r="93" spans="2:4" ht="15">
      <c r="B93" s="28">
        <f t="shared" si="5"/>
        <v>91</v>
      </c>
      <c r="C93" s="27">
        <f t="shared" si="4"/>
        <v>0.0010532407407407417</v>
      </c>
      <c r="D93" s="28">
        <v>91</v>
      </c>
    </row>
    <row r="94" spans="2:4" ht="15">
      <c r="B94" s="28">
        <f t="shared" si="5"/>
        <v>92</v>
      </c>
      <c r="C94" s="27">
        <f t="shared" si="4"/>
        <v>0.0010648148148148157</v>
      </c>
      <c r="D94" s="28">
        <v>92</v>
      </c>
    </row>
    <row r="95" spans="2:4" ht="15">
      <c r="B95" s="28">
        <f t="shared" si="5"/>
        <v>93</v>
      </c>
      <c r="C95" s="27">
        <f t="shared" si="4"/>
        <v>0.0010763888888888897</v>
      </c>
      <c r="D95" s="28">
        <v>93</v>
      </c>
    </row>
    <row r="96" spans="2:4" ht="15">
      <c r="B96" s="28">
        <f t="shared" si="5"/>
        <v>94</v>
      </c>
      <c r="C96" s="27">
        <f t="shared" si="4"/>
        <v>0.0010879629629629638</v>
      </c>
      <c r="D96" s="28">
        <v>94</v>
      </c>
    </row>
    <row r="97" spans="2:4" ht="15">
      <c r="B97" s="28">
        <f t="shared" si="5"/>
        <v>95</v>
      </c>
      <c r="C97" s="27">
        <f t="shared" si="4"/>
        <v>0.0010995370370370378</v>
      </c>
      <c r="D97" s="28">
        <v>95</v>
      </c>
    </row>
    <row r="98" spans="2:4" ht="15">
      <c r="B98" s="28">
        <f t="shared" si="5"/>
        <v>96</v>
      </c>
      <c r="C98" s="27">
        <f t="shared" si="4"/>
        <v>0.0011111111111111118</v>
      </c>
      <c r="D98" s="28">
        <v>96</v>
      </c>
    </row>
    <row r="99" spans="2:4" ht="15">
      <c r="B99" s="28">
        <f t="shared" si="5"/>
        <v>97</v>
      </c>
      <c r="C99" s="27">
        <f aca="true" t="shared" si="6" ref="C99:C130">C98+sec</f>
        <v>0.0011226851851851858</v>
      </c>
      <c r="D99" s="28">
        <v>97</v>
      </c>
    </row>
    <row r="100" spans="2:4" ht="15">
      <c r="B100" s="28">
        <f t="shared" si="5"/>
        <v>98</v>
      </c>
      <c r="C100" s="27">
        <f t="shared" si="6"/>
        <v>0.0011342592592592598</v>
      </c>
      <c r="D100" s="28">
        <v>98</v>
      </c>
    </row>
    <row r="101" spans="2:4" ht="15">
      <c r="B101" s="28">
        <f t="shared" si="5"/>
        <v>99</v>
      </c>
      <c r="C101" s="27">
        <f t="shared" si="6"/>
        <v>0.0011458333333333338</v>
      </c>
      <c r="D101" s="28">
        <v>99</v>
      </c>
    </row>
    <row r="102" spans="2:4" ht="15">
      <c r="B102" s="28">
        <f t="shared" si="5"/>
        <v>100</v>
      </c>
      <c r="C102" s="27">
        <f t="shared" si="6"/>
        <v>0.0011574074074074078</v>
      </c>
      <c r="D102" s="28">
        <v>100</v>
      </c>
    </row>
    <row r="103" spans="2:4" ht="15">
      <c r="B103" s="28">
        <f t="shared" si="5"/>
        <v>101</v>
      </c>
      <c r="C103" s="27">
        <f t="shared" si="6"/>
        <v>0.0011689814814814818</v>
      </c>
      <c r="D103" s="28">
        <v>101</v>
      </c>
    </row>
    <row r="104" spans="2:4" ht="15">
      <c r="B104" s="28">
        <f t="shared" si="5"/>
        <v>102</v>
      </c>
      <c r="C104" s="27">
        <f t="shared" si="6"/>
        <v>0.0011805555555555558</v>
      </c>
      <c r="D104" s="28">
        <v>102</v>
      </c>
    </row>
    <row r="105" spans="2:4" ht="15">
      <c r="B105" s="28">
        <f t="shared" si="5"/>
        <v>103</v>
      </c>
      <c r="C105" s="27">
        <f t="shared" si="6"/>
        <v>0.0011921296296296298</v>
      </c>
      <c r="D105" s="28">
        <v>103</v>
      </c>
    </row>
    <row r="106" spans="2:4" ht="15">
      <c r="B106" s="28">
        <f t="shared" si="5"/>
        <v>104</v>
      </c>
      <c r="C106" s="27">
        <f t="shared" si="6"/>
        <v>0.0012037037037037038</v>
      </c>
      <c r="D106" s="28">
        <v>104</v>
      </c>
    </row>
    <row r="107" spans="2:4" ht="15">
      <c r="B107" s="28">
        <f t="shared" si="5"/>
        <v>105</v>
      </c>
      <c r="C107" s="27">
        <f t="shared" si="6"/>
        <v>0.0012152777777777778</v>
      </c>
      <c r="D107" s="28">
        <v>105</v>
      </c>
    </row>
    <row r="108" spans="2:4" ht="15">
      <c r="B108" s="28">
        <f t="shared" si="5"/>
        <v>106</v>
      </c>
      <c r="C108" s="27">
        <f t="shared" si="6"/>
        <v>0.0012268518518518518</v>
      </c>
      <c r="D108" s="28">
        <v>106</v>
      </c>
    </row>
    <row r="109" spans="2:4" ht="15">
      <c r="B109" s="28">
        <f t="shared" si="5"/>
        <v>107</v>
      </c>
      <c r="C109" s="27">
        <f t="shared" si="6"/>
        <v>0.0012384259259259258</v>
      </c>
      <c r="D109" s="28">
        <v>107</v>
      </c>
    </row>
    <row r="110" spans="2:4" ht="15">
      <c r="B110" s="28">
        <f t="shared" si="5"/>
        <v>108</v>
      </c>
      <c r="C110" s="27">
        <f t="shared" si="6"/>
        <v>0.0012499999999999998</v>
      </c>
      <c r="D110" s="28">
        <v>108</v>
      </c>
    </row>
    <row r="111" spans="2:4" ht="15">
      <c r="B111" s="28">
        <f t="shared" si="5"/>
        <v>109</v>
      </c>
      <c r="C111" s="27">
        <f t="shared" si="6"/>
        <v>0.0012615740740740738</v>
      </c>
      <c r="D111" s="28">
        <v>109</v>
      </c>
    </row>
    <row r="112" spans="2:4" ht="15">
      <c r="B112" s="28">
        <f t="shared" si="5"/>
        <v>110</v>
      </c>
      <c r="C112" s="27">
        <f t="shared" si="6"/>
        <v>0.0012731481481481478</v>
      </c>
      <c r="D112" s="28">
        <v>110</v>
      </c>
    </row>
    <row r="113" spans="2:4" ht="15">
      <c r="B113" s="28">
        <f t="shared" si="5"/>
        <v>111</v>
      </c>
      <c r="C113" s="27">
        <f t="shared" si="6"/>
        <v>0.0012847222222222218</v>
      </c>
      <c r="D113" s="28">
        <v>111</v>
      </c>
    </row>
    <row r="114" spans="2:4" ht="15">
      <c r="B114" s="28">
        <f t="shared" si="5"/>
        <v>112</v>
      </c>
      <c r="C114" s="27">
        <f t="shared" si="6"/>
        <v>0.0012962962962962958</v>
      </c>
      <c r="D114" s="28">
        <v>112</v>
      </c>
    </row>
    <row r="115" spans="2:4" ht="15">
      <c r="B115" s="28">
        <f t="shared" si="5"/>
        <v>113</v>
      </c>
      <c r="C115" s="27">
        <f t="shared" si="6"/>
        <v>0.0013078703703703698</v>
      </c>
      <c r="D115" s="28">
        <v>113</v>
      </c>
    </row>
    <row r="116" spans="2:4" ht="15">
      <c r="B116" s="28">
        <f t="shared" si="5"/>
        <v>114</v>
      </c>
      <c r="C116" s="27">
        <f t="shared" si="6"/>
        <v>0.0013194444444444438</v>
      </c>
      <c r="D116" s="28">
        <v>114</v>
      </c>
    </row>
    <row r="117" spans="2:4" ht="15">
      <c r="B117" s="28">
        <f t="shared" si="5"/>
        <v>115</v>
      </c>
      <c r="C117" s="27">
        <f t="shared" si="6"/>
        <v>0.0013310185185185178</v>
      </c>
      <c r="D117" s="28">
        <v>115</v>
      </c>
    </row>
    <row r="118" spans="2:4" ht="15">
      <c r="B118" s="28">
        <f t="shared" si="5"/>
        <v>116</v>
      </c>
      <c r="C118" s="27">
        <f t="shared" si="6"/>
        <v>0.0013425925925925918</v>
      </c>
      <c r="D118" s="28">
        <v>116</v>
      </c>
    </row>
    <row r="119" spans="2:4" ht="15">
      <c r="B119" s="28">
        <f t="shared" si="5"/>
        <v>117</v>
      </c>
      <c r="C119" s="27">
        <f t="shared" si="6"/>
        <v>0.0013541666666666658</v>
      </c>
      <c r="D119" s="28">
        <v>117</v>
      </c>
    </row>
    <row r="120" spans="2:4" ht="15">
      <c r="B120" s="28">
        <f t="shared" si="5"/>
        <v>118</v>
      </c>
      <c r="C120" s="27">
        <f t="shared" si="6"/>
        <v>0.0013657407407407398</v>
      </c>
      <c r="D120" s="28">
        <v>118</v>
      </c>
    </row>
    <row r="121" spans="2:4" ht="15">
      <c r="B121" s="28">
        <f t="shared" si="5"/>
        <v>119</v>
      </c>
      <c r="C121" s="27">
        <f t="shared" si="6"/>
        <v>0.0013773148148148139</v>
      </c>
      <c r="D121" s="28">
        <v>119</v>
      </c>
    </row>
    <row r="122" spans="2:4" ht="15">
      <c r="B122" s="28">
        <f t="shared" si="5"/>
        <v>120</v>
      </c>
      <c r="C122" s="27">
        <f t="shared" si="6"/>
        <v>0.0013888888888888879</v>
      </c>
      <c r="D122" s="28">
        <v>120</v>
      </c>
    </row>
    <row r="123" ht="15">
      <c r="C123" s="27">
        <f t="shared" si="6"/>
        <v>0.0014004629629629619</v>
      </c>
    </row>
    <row r="124" ht="15">
      <c r="C124" s="27">
        <f t="shared" si="6"/>
        <v>0.0014120370370370359</v>
      </c>
    </row>
    <row r="125" ht="15">
      <c r="C125" s="27">
        <f t="shared" si="6"/>
        <v>0.0014236111111111099</v>
      </c>
    </row>
    <row r="126" ht="15">
      <c r="C126" s="27">
        <f t="shared" si="6"/>
        <v>0.0014351851851851839</v>
      </c>
    </row>
    <row r="127" ht="15">
      <c r="C127" s="27">
        <f t="shared" si="6"/>
        <v>0.0014467592592592579</v>
      </c>
    </row>
    <row r="128" ht="15">
      <c r="C128" s="27">
        <f t="shared" si="6"/>
        <v>0.0014583333333333319</v>
      </c>
    </row>
    <row r="129" ht="15">
      <c r="C129" s="27">
        <f t="shared" si="6"/>
        <v>0.0014699074074074059</v>
      </c>
    </row>
    <row r="130" ht="15">
      <c r="C130" s="27">
        <f t="shared" si="6"/>
        <v>0.0014814814814814799</v>
      </c>
    </row>
    <row r="131" ht="15">
      <c r="C131" s="27">
        <f aca="true" t="shared" si="7" ref="C131:C148">C130+sec</f>
        <v>0.001493055555555554</v>
      </c>
    </row>
    <row r="132" ht="15">
      <c r="C132" s="27">
        <f t="shared" si="7"/>
        <v>0.001504629629629628</v>
      </c>
    </row>
    <row r="133" ht="15">
      <c r="C133" s="27">
        <f t="shared" si="7"/>
        <v>0.001516203703703702</v>
      </c>
    </row>
    <row r="134" ht="15">
      <c r="C134" s="27">
        <f t="shared" si="7"/>
        <v>0.001527777777777776</v>
      </c>
    </row>
    <row r="135" ht="15">
      <c r="C135" s="27">
        <f t="shared" si="7"/>
        <v>0.00153935185185185</v>
      </c>
    </row>
    <row r="136" ht="15">
      <c r="C136" s="27">
        <f t="shared" si="7"/>
        <v>0.001550925925925924</v>
      </c>
    </row>
    <row r="137" ht="15">
      <c r="C137" s="27">
        <f t="shared" si="7"/>
        <v>0.001562499999999998</v>
      </c>
    </row>
    <row r="138" ht="15">
      <c r="C138" s="27">
        <f t="shared" si="7"/>
        <v>0.001574074074074072</v>
      </c>
    </row>
    <row r="139" ht="15">
      <c r="C139" s="27">
        <f t="shared" si="7"/>
        <v>0.001585648148148146</v>
      </c>
    </row>
    <row r="140" ht="15">
      <c r="C140" s="27">
        <f t="shared" si="7"/>
        <v>0.00159722222222222</v>
      </c>
    </row>
    <row r="141" ht="15">
      <c r="C141" s="27">
        <f t="shared" si="7"/>
        <v>0.001608796296296294</v>
      </c>
    </row>
    <row r="142" ht="15">
      <c r="C142" s="27">
        <f t="shared" si="7"/>
        <v>0.001620370370370368</v>
      </c>
    </row>
    <row r="143" ht="15">
      <c r="C143" s="27">
        <f t="shared" si="7"/>
        <v>0.001631944444444442</v>
      </c>
    </row>
    <row r="144" ht="15">
      <c r="C144" s="27">
        <f t="shared" si="7"/>
        <v>0.001643518518518516</v>
      </c>
    </row>
    <row r="145" ht="15">
      <c r="C145" s="27">
        <f t="shared" si="7"/>
        <v>0.00165509259259259</v>
      </c>
    </row>
    <row r="146" ht="15">
      <c r="C146" s="27">
        <f t="shared" si="7"/>
        <v>0.001666666666666664</v>
      </c>
    </row>
    <row r="147" ht="15">
      <c r="C147" s="27">
        <f t="shared" si="7"/>
        <v>0.001678240740740738</v>
      </c>
    </row>
    <row r="148" ht="15">
      <c r="C148" s="27">
        <f t="shared" si="7"/>
        <v>0.001689814814814812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cp:lastPrinted>2023-01-30T14:26:25Z</cp:lastPrinted>
  <dcterms:created xsi:type="dcterms:W3CDTF">2022-01-03T16:50:33Z</dcterms:created>
  <dcterms:modified xsi:type="dcterms:W3CDTF">2023-02-07T07:16:43Z</dcterms:modified>
  <cp:category/>
  <cp:version/>
  <cp:contentType/>
  <cp:contentStatus/>
</cp:coreProperties>
</file>